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lošina 1 _ L" sheetId="2" r:id="rId2"/>
    <sheet name="02 - Plošina 2 _ přímá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Plošina 1 _ L'!$C$121:$K$146</definedName>
    <definedName name="_xlnm.Print_Area" localSheetId="1">'01 - Plošina 1 _ L'!$C$4:$J$76,'01 - Plošina 1 _ L'!$C$82:$J$103,'01 - Plošina 1 _ L'!$C$109:$K$146</definedName>
    <definedName name="_xlnm.Print_Titles" localSheetId="1">'01 - Plošina 1 _ L'!$121:$121</definedName>
    <definedName name="_xlnm._FilterDatabase" localSheetId="2" hidden="1">'02 - Plošina 2 _ přímá'!$C$121:$K$146</definedName>
    <definedName name="_xlnm.Print_Area" localSheetId="2">'02 - Plošina 2 _ přímá'!$C$4:$J$76,'02 - Plošina 2 _ přímá'!$C$82:$J$103,'02 - Plošina 2 _ přímá'!$C$109:$K$146</definedName>
    <definedName name="_xlnm.Print_Titles" localSheetId="2">'02 - Plošina 2 _ přímá'!$121:$121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4"/>
  <c r="BH144"/>
  <c r="BG144"/>
  <c r="BF144"/>
  <c r="T144"/>
  <c r="T143"/>
  <c r="T142"/>
  <c r="R144"/>
  <c r="R143"/>
  <c r="R142"/>
  <c r="P144"/>
  <c r="P143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1" r="AY95"/>
  <c i="2" r="J37"/>
  <c r="J36"/>
  <c r="J35"/>
  <c i="1" r="AX95"/>
  <c i="2" r="BI144"/>
  <c r="BH144"/>
  <c r="BG144"/>
  <c r="BF144"/>
  <c r="T144"/>
  <c r="T143"/>
  <c r="T142"/>
  <c r="R144"/>
  <c r="R143"/>
  <c r="R142"/>
  <c r="P144"/>
  <c r="P143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1" r="L90"/>
  <c r="AM90"/>
  <c r="AM89"/>
  <c r="L89"/>
  <c r="AM87"/>
  <c r="L87"/>
  <c r="L85"/>
  <c r="L84"/>
  <c i="3" r="J125"/>
  <c i="2" r="BK137"/>
  <c r="J144"/>
  <c r="BK125"/>
  <c i="3" r="BK132"/>
  <c r="J134"/>
  <c r="BK144"/>
  <c r="BK134"/>
  <c r="J144"/>
  <c i="2" r="J139"/>
  <c i="1" r="AS94"/>
  <c i="3" r="BK139"/>
  <c r="J132"/>
  <c i="2" r="J137"/>
  <c r="J127"/>
  <c r="BK144"/>
  <c i="3" r="BK137"/>
  <c r="J137"/>
  <c r="J139"/>
  <c i="2" r="BK127"/>
  <c r="J125"/>
  <c r="F37"/>
  <c r="BK134"/>
  <c r="F34"/>
  <c r="J134"/>
  <c r="F36"/>
  <c r="BK139"/>
  <c r="J34"/>
  <c i="3" r="J127"/>
  <c i="2" r="J132"/>
  <c r="BK132"/>
  <c i="3" r="BK125"/>
  <c r="BK127"/>
  <c i="2" r="F35"/>
  <c l="1" r="P131"/>
  <c r="P130"/>
  <c r="T124"/>
  <c r="T123"/>
  <c r="R124"/>
  <c r="R123"/>
  <c r="BK124"/>
  <c r="BK123"/>
  <c r="J123"/>
  <c r="J97"/>
  <c i="3" r="P131"/>
  <c r="P130"/>
  <c i="2" r="P124"/>
  <c r="P123"/>
  <c r="P122"/>
  <c i="1" r="AU95"/>
  <c i="3" r="R131"/>
  <c r="R130"/>
  <c i="2" r="R131"/>
  <c r="R130"/>
  <c i="3" r="P124"/>
  <c r="P123"/>
  <c r="P122"/>
  <c i="1" r="AU96"/>
  <c i="3" r="T131"/>
  <c r="T130"/>
  <c r="R124"/>
  <c r="R123"/>
  <c r="R122"/>
  <c i="2" r="BK131"/>
  <c r="BK130"/>
  <c r="J130"/>
  <c r="J99"/>
  <c i="3" r="T124"/>
  <c r="T123"/>
  <c i="2" r="T131"/>
  <c r="T130"/>
  <c i="3" r="BK124"/>
  <c r="J124"/>
  <c r="J98"/>
  <c r="BK131"/>
  <c r="J131"/>
  <c r="J100"/>
  <c i="2" r="BK143"/>
  <c r="J143"/>
  <c r="J102"/>
  <c i="3" r="BK143"/>
  <c r="J143"/>
  <c r="J102"/>
  <c i="2" r="T122"/>
  <c i="3" r="E85"/>
  <c r="BE127"/>
  <c i="2" r="J124"/>
  <c r="J98"/>
  <c r="BK142"/>
  <c r="J142"/>
  <c r="J101"/>
  <c i="3" r="BE132"/>
  <c i="2" r="J131"/>
  <c r="J100"/>
  <c i="3" r="J89"/>
  <c r="BE134"/>
  <c r="F119"/>
  <c r="BE144"/>
  <c i="2" r="BK122"/>
  <c r="J122"/>
  <c r="J96"/>
  <c i="3" r="BE139"/>
  <c r="BE137"/>
  <c r="BE125"/>
  <c i="2" r="E85"/>
  <c r="J89"/>
  <c r="F92"/>
  <c r="BE127"/>
  <c r="BE132"/>
  <c r="BE144"/>
  <c i="1" r="AW95"/>
  <c r="BB95"/>
  <c i="2" r="BE137"/>
  <c r="BE139"/>
  <c i="1" r="BA95"/>
  <c i="2" r="BE134"/>
  <c i="1" r="BC95"/>
  <c i="2" r="BE125"/>
  <c i="1" r="BD95"/>
  <c i="3" r="F36"/>
  <c i="1" r="BC96"/>
  <c r="BC94"/>
  <c r="W32"/>
  <c i="3" r="F34"/>
  <c i="1" r="BA96"/>
  <c r="BA94"/>
  <c r="W30"/>
  <c i="3" r="F37"/>
  <c i="1" r="BD96"/>
  <c r="BD94"/>
  <c r="W33"/>
  <c i="3" r="F35"/>
  <c i="1" r="BB96"/>
  <c r="BB94"/>
  <c r="W31"/>
  <c i="3" r="J34"/>
  <c i="1" r="AW96"/>
  <c i="3" l="1" r="T122"/>
  <c i="2" r="R122"/>
  <c i="3" r="BK123"/>
  <c r="J123"/>
  <c r="J97"/>
  <c r="BK142"/>
  <c r="J142"/>
  <c r="J101"/>
  <c r="BK130"/>
  <c r="J130"/>
  <c r="J99"/>
  <c i="1" r="AU94"/>
  <c i="2" r="J30"/>
  <c i="1" r="AG95"/>
  <c i="3" r="J33"/>
  <c i="1" r="AV96"/>
  <c r="AT96"/>
  <c i="2" r="F33"/>
  <c i="1" r="AZ95"/>
  <c r="AY94"/>
  <c r="AW94"/>
  <c r="AK30"/>
  <c i="2" r="J33"/>
  <c i="1" r="AV95"/>
  <c r="AT95"/>
  <c i="3" r="F33"/>
  <c i="1" r="AZ96"/>
  <c r="AX94"/>
  <c i="3" l="1" r="BK122"/>
  <c r="J122"/>
  <c r="J96"/>
  <c i="1" r="AN95"/>
  <c i="2" r="J39"/>
  <c i="1" r="AZ94"/>
  <c r="W29"/>
  <c i="3" l="1" r="J30"/>
  <c i="1" r="AG96"/>
  <c r="AV94"/>
  <c r="AK29"/>
  <c i="3" l="1" r="J39"/>
  <c i="1" r="AG94"/>
  <c r="AK26"/>
  <c r="AN9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<sst xmlns="http://schemas.openxmlformats.org/spreadsheetml/2006/main">
  <si>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</si>
  <si>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</si>
  <si>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</si>
  <si>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</si>
  <si>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</si>
  <si>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{ee315d66-97c3-4070-b212-836ce8aafd77}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</si>
  <si>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</si>
  <si>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</si>
  <si>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</si>
  <si>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</si>
  <si>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</si>
  <si>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</si>
  <si>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</si>
  <si>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</si>
  <si>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2023_05_30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</si>
  <si>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</si>
  <si>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</si>
  <si>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Svitavy - plošiny pro imobilní osoby</t>
  </si>
  <si>
    <t>KSO:</t>
  </si>
  <si>
    <t>CC-CZ:</t>
  </si>
  <si>
    <t>Místo:</t>
  </si>
  <si>
    <t>Svitavy</t>
  </si>
  <si>
    <t>Datum:</t>
  </si>
  <si>
    <t>16. 3. 2023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</si>
  <si>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</si>
  <si>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</si>
  <si>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</si>
  <si>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</si>
  <si>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</si>
  <si>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</si>
  <si>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</si>
  <si>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</si>
  <si>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</si>
  <si>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</si>
  <si>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</si>
  <si>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</si>
  <si>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</si>
  <si>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</si>
  <si>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</si>
  <si>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</si>
  <si>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</si>
  <si>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</si>
  <si>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</si>
  <si>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</si>
  <si>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</si>
  <si>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</si>
  <si>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</si>
  <si>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</si>
  <si>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</si>
  <si>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</si>
  <si>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</si>
  <si>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</si>
  <si>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</si>
  <si>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</si>
  <si>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</si>
  <si>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</si>
  <si>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</si>
  <si>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</si>
  <si>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</si>
  <si>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</si>
  <si>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</si>
  <si>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</si>
  <si>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</si>
  <si>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</si>
  <si>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</si>
  <si>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</si>
  <si>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</si>
  <si>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</si>
  <si>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</si>
  <si>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</si>
  <si>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</si>
  <si>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</si>
  <si>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</si>
  <si>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</si>
  <si>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</si>
  <si>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</si>
  <si>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</si>
  <si>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</si>
  <si>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</si>
  <si>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</si>
  <si>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Plošina 1 _ L</t>
  </si>
  <si>
    <t>STA</t>
  </si>
  <si>
    <t>1</t>
  </si>
  <si>
    <t>{a89f42c2-fe32-4ec6-821c-c0c9bfd82181}</t>
  </si>
  <si>
    <t>2</t>
  </si>
  <si>
    <t>02</t>
  </si>
  <si>
    <t>Plošina 2 _ přímá</t>
  </si>
  <si>
    <t>{d3f75edd-0a18-49fb-9dc7-5148045a137c}</t>
  </si>
  <si>
    <t>KRYCÍ LIST SOUPISU PRACÍ</t>
  </si>
  <si>
    <t>Objekt:</t>
  </si>
  <si>
    <t>01 - Plošina 1 _ 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</si>
  <si>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</si>
  <si>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</si>
  <si>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</si>
  <si>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</si>
  <si>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</si>
  <si>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</si>
  <si>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</si>
  <si>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>M - Práce a dodávky M</t>
  </si>
  <si>
    <t xml:space="preserve">    21-M - Elektromontáže</t>
  </si>
  <si>
    <t>VRN1 - Průzkumné, geodetické a projektové práce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</si>
  <si>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</si>
  <si>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</si>
  <si>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</si>
  <si>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</si>
  <si>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</si>
  <si>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</si>
  <si>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</si>
  <si>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</si>
  <si>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</si>
  <si>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</si>
  <si>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</si>
  <si>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</si>
  <si>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</si>
  <si>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</si>
  <si>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</si>
  <si>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</si>
  <si>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</si>
  <si>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</si>
  <si>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</si>
  <si>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</si>
  <si>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1.R</t>
  </si>
  <si>
    <t>Dodávka schodišťové plošiny pro bezbariérový přístup</t>
  </si>
  <si>
    <t>kpl</t>
  </si>
  <si>
    <t>4</t>
  </si>
  <si>
    <t>-13699303</t>
  </si>
  <si>
    <t>PP</t>
  </si>
  <si>
    <t>M</t>
  </si>
  <si>
    <t>2.R</t>
  </si>
  <si>
    <t>schodišťová plošina pro bezbariérový přístup</t>
  </si>
  <si>
    <t>8</t>
  </si>
  <si>
    <t>-1736424992</t>
  </si>
  <si>
    <t>P</t>
  </si>
  <si>
    <t>Poznámka k položce:_x000d_
veškerý materiál potřebný pro provedení</t>
  </si>
  <si>
    <t>Práce a dodávky M</t>
  </si>
  <si>
    <t>21-M</t>
  </si>
  <si>
    <t>Elektromontáže</t>
  </si>
  <si>
    <t>3.R</t>
  </si>
  <si>
    <t>Dodávka silové elektroinstalace</t>
  </si>
  <si>
    <t>-886167266</t>
  </si>
  <si>
    <t>4.R</t>
  </si>
  <si>
    <t>silová elektroinstalace</t>
  </si>
  <si>
    <t>-1873771241</t>
  </si>
  <si>
    <t>5</t>
  </si>
  <si>
    <t>5.R</t>
  </si>
  <si>
    <t>Dodávka provozní a nouzové signalizace - ALARM</t>
  </si>
  <si>
    <t>1573464700</t>
  </si>
  <si>
    <t>6</t>
  </si>
  <si>
    <t>6.R</t>
  </si>
  <si>
    <t>provozní a nouzové signalizace - ALARM</t>
  </si>
  <si>
    <t>-1824276588</t>
  </si>
  <si>
    <t>VRN1</t>
  </si>
  <si>
    <t>Průzkumné, geodetické a projektové práce</t>
  </si>
  <si>
    <t>VRN</t>
  </si>
  <si>
    <t>Vedlejší rozpočtové náklady</t>
  </si>
  <si>
    <t>7</t>
  </si>
  <si>
    <t>7.R</t>
  </si>
  <si>
    <t>Doplňkové činnosti</t>
  </si>
  <si>
    <t>1024</t>
  </si>
  <si>
    <t>628935240</t>
  </si>
  <si>
    <t>Doplňkové činnosti - PD, statický výpočet, revize, protokol UTZ, úklid</t>
  </si>
  <si>
    <t>Poznámka k položce:_x000d_
PD, statický výpočet, revize, protokol UTZ, úklid</t>
  </si>
  <si>
    <t>02 - Plošina 2 _ přímá</t>
  </si>
  <si>
    <t>-547951940</t>
  </si>
  <si>
    <t>-557358777</t>
  </si>
  <si>
    <t>12295401</t>
  </si>
  <si>
    <t>533174190</t>
  </si>
  <si>
    <t>-1827795752</t>
  </si>
  <si>
    <t>1045954827</t>
  </si>
  <si>
    <t>1448245991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</si>
</sst>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2023_05_30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Svitavy - plošiny pro imobilní osoby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Svitavy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16. 3. 2023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Plošina 1 _ L'!J30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'01 - Plošina 1 _ L'!P122</f>
        <v>0</v>
      </c>
      <c r="AV95" s="125">
        <f>'01 - Plošina 1 _ L'!J33</f>
        <v>0</v>
      </c>
      <c r="AW95" s="125">
        <f>'01 - Plošina 1 _ L'!J34</f>
        <v>0</v>
      </c>
      <c r="AX95" s="125">
        <f>'01 - Plošina 1 _ L'!J35</f>
        <v>0</v>
      </c>
      <c r="AY95" s="125">
        <f>'01 - Plošina 1 _ L'!J36</f>
        <v>0</v>
      </c>
      <c r="AZ95" s="125">
        <f>'01 - Plošina 1 _ L'!F33</f>
        <v>0</v>
      </c>
      <c r="BA95" s="125">
        <f>'01 - Plošina 1 _ L'!F34</f>
        <v>0</v>
      </c>
      <c r="BB95" s="125">
        <f>'01 - Plošina 1 _ L'!F35</f>
        <v>0</v>
      </c>
      <c r="BC95" s="125">
        <f>'01 - Plošina 1 _ L'!F36</f>
        <v>0</v>
      </c>
      <c r="BD95" s="127">
        <f>'01 - Plošina 1 _ L'!F37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Plošina 2 _ přímá'!J30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9">
        <v>0</v>
      </c>
      <c r="AT96" s="130">
        <f>ROUND(SUM(AV96:AW96),2)</f>
        <v>0</v>
      </c>
      <c r="AU96" s="131">
        <f>'02 - Plošina 2 _ přímá'!P122</f>
        <v>0</v>
      </c>
      <c r="AV96" s="130">
        <f>'02 - Plošina 2 _ přímá'!J33</f>
        <v>0</v>
      </c>
      <c r="AW96" s="130">
        <f>'02 - Plošina 2 _ přímá'!J34</f>
        <v>0</v>
      </c>
      <c r="AX96" s="130">
        <f>'02 - Plošina 2 _ přímá'!J35</f>
        <v>0</v>
      </c>
      <c r="AY96" s="130">
        <f>'02 - Plošina 2 _ přímá'!J36</f>
        <v>0</v>
      </c>
      <c r="AZ96" s="130">
        <f>'02 - Plošina 2 _ přímá'!F33</f>
        <v>0</v>
      </c>
      <c r="BA96" s="130">
        <f>'02 - Plošina 2 _ přímá'!F34</f>
        <v>0</v>
      </c>
      <c r="BB96" s="130">
        <f>'02 - Plošina 2 _ přímá'!F35</f>
        <v>0</v>
      </c>
      <c r="BC96" s="130">
        <f>'02 - Plošina 2 _ přímá'!F36</f>
        <v>0</v>
      </c>
      <c r="BD96" s="132">
        <f>'02 - Plošina 2 _ přímá'!F37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UQkTlrAb+QWdrIVOp25pu9GhTNq6IdAuxvZzIWSoC116QXg0NcseP7ky21qmujF3ecLcMfJLzNj7P90zZ61nNg==" hashValue="mwk8NFsNipmjuSd5U/0C4ZkY3jXea+AJjOfSPJBuFKungQ9BwQaggjQIAne9doJs7wM6qHA6MitYGVYgc27TD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Plošina 1 _ L'!C2" display="/"/>
    <hyperlink ref="A96" location="'02 - Plošina 2 _ přímá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Svitavy - plošiny pro imobilní osoby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26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ROUND((SUM(BE122:BE146)),  2)</f>
        <v>0</v>
      </c>
      <c r="G33" s="35"/>
      <c r="H33" s="35"/>
      <c r="I33" s="152">
        <v>0.20999999999999999</v>
      </c>
      <c r="J33" s="151">
        <f>ROUND(((SUM(BE122:BE146))*I33),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ROUND((SUM(BF122:BF146)),  2)</f>
        <v>0</v>
      </c>
      <c r="G34" s="35"/>
      <c r="H34" s="35"/>
      <c r="I34" s="152">
        <v>0.14999999999999999</v>
      </c>
      <c r="J34" s="151">
        <f>ROUND(((SUM(BF122:BF146))*I34),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ROUND((SUM(BG122:BG146)),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ROUND((SUM(BH122:BH146)),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ROUND((SUM(BI122:BI146)),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Svitavy - plošiny pro imobilní osoby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Plošina 1 _ L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Svitavy</v>
      </c>
      <c r="G89" s="37"/>
      <c r="H89" s="37"/>
      <c r="I89" s="29" t="s">
        <v>22</v>
      </c>
      <c r="J89" s="76" t="str">
        <f>IF(J12="","",J12)</f>
        <v>16. 3. 2023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98</v>
      </c>
      <c r="E99" s="179"/>
      <c r="F99" s="179"/>
      <c r="G99" s="179"/>
      <c r="H99" s="179"/>
      <c r="I99" s="179"/>
      <c r="J99" s="180">
        <f>J130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J131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100</v>
      </c>
      <c r="E101" s="179"/>
      <c r="F101" s="179"/>
      <c r="G101" s="179"/>
      <c r="H101" s="179"/>
      <c r="I101" s="179"/>
      <c r="J101" s="180">
        <f>J142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101</v>
      </c>
      <c r="E102" s="185"/>
      <c r="F102" s="185"/>
      <c r="G102" s="185"/>
      <c r="H102" s="185"/>
      <c r="I102" s="185"/>
      <c r="J102" s="186">
        <f>J143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Svitavy - plošiny pro imobilní osoby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89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01 - Plošina 1 _ L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Svitavy</v>
      </c>
      <c r="G116" s="37"/>
      <c r="H116" s="37"/>
      <c r="I116" s="29" t="s">
        <v>22</v>
      </c>
      <c r="J116" s="76" t="str">
        <f>IF(J12="","",J12)</f>
        <v>16. 3. 2023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30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103</v>
      </c>
      <c r="D121" s="191" t="s">
        <v>59</v>
      </c>
      <c r="E121" s="191" t="s">
        <v>55</v>
      </c>
      <c r="F121" s="191" t="s">
        <v>56</v>
      </c>
      <c r="G121" s="191" t="s">
        <v>104</v>
      </c>
      <c r="H121" s="191" t="s">
        <v>105</v>
      </c>
      <c r="I121" s="191" t="s">
        <v>106</v>
      </c>
      <c r="J121" s="191" t="s">
        <v>93</v>
      </c>
      <c r="K121" s="192" t="s">
        <v>107</v>
      </c>
      <c r="L121" s="193"/>
      <c r="M121" s="97" t="s">
        <v>1</v>
      </c>
      <c r="N121" s="98" t="s">
        <v>38</v>
      </c>
      <c r="O121" s="98" t="s">
        <v>108</v>
      </c>
      <c r="P121" s="98" t="s">
        <v>109</v>
      </c>
      <c r="Q121" s="98" t="s">
        <v>110</v>
      </c>
      <c r="R121" s="98" t="s">
        <v>111</v>
      </c>
      <c r="S121" s="98" t="s">
        <v>112</v>
      </c>
      <c r="T121" s="99" t="s">
        <v>113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114</v>
      </c>
      <c r="D122" s="37"/>
      <c r="E122" s="37"/>
      <c r="F122" s="37"/>
      <c r="G122" s="37"/>
      <c r="H122" s="37"/>
      <c r="I122" s="37"/>
      <c r="J122" s="194">
        <f>BK122</f>
        <v>0</v>
      </c>
      <c r="K122" s="37"/>
      <c r="L122" s="41"/>
      <c r="M122" s="100"/>
      <c r="N122" s="195"/>
      <c r="O122" s="101"/>
      <c r="P122" s="196">
        <f>P123+P130+P142</f>
        <v>0</v>
      </c>
      <c r="Q122" s="101"/>
      <c r="R122" s="196">
        <f>R123+R130+R142</f>
        <v>0</v>
      </c>
      <c r="S122" s="101"/>
      <c r="T122" s="197">
        <f>T123+T130+T142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95</v>
      </c>
      <c r="BK122" s="198">
        <f>BK123+BK130+BK142</f>
        <v>0</v>
      </c>
    </row>
    <row r="123" s="12" customFormat="1" ht="25.92" customHeight="1">
      <c r="A123" s="12"/>
      <c r="B123" s="199"/>
      <c r="C123" s="200"/>
      <c r="D123" s="201" t="s">
        <v>73</v>
      </c>
      <c r="E123" s="202" t="s">
        <v>115</v>
      </c>
      <c r="F123" s="202" t="s">
        <v>116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</f>
        <v>0</v>
      </c>
      <c r="Q123" s="207"/>
      <c r="R123" s="208">
        <f>R124</f>
        <v>0</v>
      </c>
      <c r="S123" s="207"/>
      <c r="T123" s="20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82</v>
      </c>
      <c r="AT123" s="211" t="s">
        <v>73</v>
      </c>
      <c r="AU123" s="211" t="s">
        <v>74</v>
      </c>
      <c r="AY123" s="210" t="s">
        <v>117</v>
      </c>
      <c r="BK123" s="212">
        <f>BK124</f>
        <v>0</v>
      </c>
    </row>
    <row r="124" s="12" customFormat="1" ht="22.8" customHeight="1">
      <c r="A124" s="12"/>
      <c r="B124" s="199"/>
      <c r="C124" s="200"/>
      <c r="D124" s="201" t="s">
        <v>73</v>
      </c>
      <c r="E124" s="213" t="s">
        <v>118</v>
      </c>
      <c r="F124" s="213" t="s">
        <v>119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SUM(P125:P129)</f>
        <v>0</v>
      </c>
      <c r="Q124" s="207"/>
      <c r="R124" s="208">
        <f>SUM(R125:R129)</f>
        <v>0</v>
      </c>
      <c r="S124" s="207"/>
      <c r="T124" s="209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82</v>
      </c>
      <c r="AT124" s="211" t="s">
        <v>73</v>
      </c>
      <c r="AU124" s="211" t="s">
        <v>82</v>
      </c>
      <c r="AY124" s="210" t="s">
        <v>117</v>
      </c>
      <c r="BK124" s="212">
        <f>SUM(BK125:BK129)</f>
        <v>0</v>
      </c>
    </row>
    <row r="125" s="2" customFormat="1" ht="21.75" customHeight="1">
      <c r="A125" s="35"/>
      <c r="B125" s="36"/>
      <c r="C125" s="215" t="s">
        <v>82</v>
      </c>
      <c r="D125" s="215" t="s">
        <v>120</v>
      </c>
      <c r="E125" s="216" t="s">
        <v>121</v>
      </c>
      <c r="F125" s="217" t="s">
        <v>122</v>
      </c>
      <c r="G125" s="218" t="s">
        <v>123</v>
      </c>
      <c r="H125" s="219">
        <v>1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39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124</v>
      </c>
      <c r="AT125" s="226" t="s">
        <v>120</v>
      </c>
      <c r="AU125" s="226" t="s">
        <v>84</v>
      </c>
      <c r="AY125" s="14" t="s">
        <v>117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82</v>
      </c>
      <c r="BK125" s="227">
        <f>ROUND(I125*H125,2)</f>
        <v>0</v>
      </c>
      <c r="BL125" s="14" t="s">
        <v>124</v>
      </c>
      <c r="BM125" s="226" t="s">
        <v>125</v>
      </c>
    </row>
    <row r="126" s="2" customFormat="1">
      <c r="A126" s="35"/>
      <c r="B126" s="36"/>
      <c r="C126" s="37"/>
      <c r="D126" s="228" t="s">
        <v>126</v>
      </c>
      <c r="E126" s="37"/>
      <c r="F126" s="229" t="s">
        <v>122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126</v>
      </c>
      <c r="AU126" s="14" t="s">
        <v>84</v>
      </c>
    </row>
    <row r="127" s="2" customFormat="1" ht="16.5" customHeight="1">
      <c r="A127" s="35"/>
      <c r="B127" s="36"/>
      <c r="C127" s="233" t="s">
        <v>84</v>
      </c>
      <c r="D127" s="233" t="s">
        <v>127</v>
      </c>
      <c r="E127" s="234" t="s">
        <v>128</v>
      </c>
      <c r="F127" s="235" t="s">
        <v>129</v>
      </c>
      <c r="G127" s="236" t="s">
        <v>123</v>
      </c>
      <c r="H127" s="237">
        <v>1</v>
      </c>
      <c r="I127" s="238"/>
      <c r="J127" s="239">
        <f>ROUND(I127*H127,2)</f>
        <v>0</v>
      </c>
      <c r="K127" s="235" t="s">
        <v>1</v>
      </c>
      <c r="L127" s="240"/>
      <c r="M127" s="241" t="s">
        <v>1</v>
      </c>
      <c r="N127" s="242" t="s">
        <v>39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127</v>
      </c>
      <c r="AU127" s="226" t="s">
        <v>84</v>
      </c>
      <c r="AY127" s="14" t="s">
        <v>117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82</v>
      </c>
      <c r="BK127" s="227">
        <f>ROUND(I127*H127,2)</f>
        <v>0</v>
      </c>
      <c r="BL127" s="14" t="s">
        <v>124</v>
      </c>
      <c r="BM127" s="226" t="s">
        <v>131</v>
      </c>
    </row>
    <row r="128" s="2" customFormat="1">
      <c r="A128" s="35"/>
      <c r="B128" s="36"/>
      <c r="C128" s="37"/>
      <c r="D128" s="228" t="s">
        <v>126</v>
      </c>
      <c r="E128" s="37"/>
      <c r="F128" s="229" t="s">
        <v>129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126</v>
      </c>
      <c r="AU128" s="14" t="s">
        <v>84</v>
      </c>
    </row>
    <row r="129" s="2" customFormat="1">
      <c r="A129" s="35"/>
      <c r="B129" s="36"/>
      <c r="C129" s="37"/>
      <c r="D129" s="228" t="s">
        <v>132</v>
      </c>
      <c r="E129" s="37"/>
      <c r="F129" s="243" t="s">
        <v>133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132</v>
      </c>
      <c r="AU129" s="14" t="s">
        <v>84</v>
      </c>
    </row>
    <row r="130" s="12" customFormat="1" ht="25.92" customHeight="1">
      <c r="A130" s="12"/>
      <c r="B130" s="199"/>
      <c r="C130" s="200"/>
      <c r="D130" s="201" t="s">
        <v>73</v>
      </c>
      <c r="E130" s="202" t="s">
        <v>127</v>
      </c>
      <c r="F130" s="202" t="s">
        <v>134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</f>
        <v>0</v>
      </c>
      <c r="Q130" s="207"/>
      <c r="R130" s="208">
        <f>R131</f>
        <v>0</v>
      </c>
      <c r="S130" s="207"/>
      <c r="T130" s="20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118</v>
      </c>
      <c r="AT130" s="211" t="s">
        <v>73</v>
      </c>
      <c r="AU130" s="211" t="s">
        <v>74</v>
      </c>
      <c r="AY130" s="210" t="s">
        <v>117</v>
      </c>
      <c r="BK130" s="212">
        <f>BK131</f>
        <v>0</v>
      </c>
    </row>
    <row r="131" s="12" customFormat="1" ht="22.8" customHeight="1">
      <c r="A131" s="12"/>
      <c r="B131" s="199"/>
      <c r="C131" s="200"/>
      <c r="D131" s="201" t="s">
        <v>73</v>
      </c>
      <c r="E131" s="213" t="s">
        <v>135</v>
      </c>
      <c r="F131" s="213" t="s">
        <v>136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SUM(P132:P141)</f>
        <v>0</v>
      </c>
      <c r="Q131" s="207"/>
      <c r="R131" s="208">
        <f>SUM(R132:R141)</f>
        <v>0</v>
      </c>
      <c r="S131" s="207"/>
      <c r="T131" s="209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118</v>
      </c>
      <c r="AT131" s="211" t="s">
        <v>73</v>
      </c>
      <c r="AU131" s="211" t="s">
        <v>82</v>
      </c>
      <c r="AY131" s="210" t="s">
        <v>117</v>
      </c>
      <c r="BK131" s="212">
        <f>SUM(BK132:BK141)</f>
        <v>0</v>
      </c>
    </row>
    <row r="132" s="2" customFormat="1" ht="16.5" customHeight="1">
      <c r="A132" s="35"/>
      <c r="B132" s="36"/>
      <c r="C132" s="215" t="s">
        <v>118</v>
      </c>
      <c r="D132" s="215" t="s">
        <v>120</v>
      </c>
      <c r="E132" s="216" t="s">
        <v>137</v>
      </c>
      <c r="F132" s="217" t="s">
        <v>138</v>
      </c>
      <c r="G132" s="218" t="s">
        <v>123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39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124</v>
      </c>
      <c r="AT132" s="226" t="s">
        <v>120</v>
      </c>
      <c r="AU132" s="226" t="s">
        <v>84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82</v>
      </c>
      <c r="BK132" s="227">
        <f>ROUND(I132*H132,2)</f>
        <v>0</v>
      </c>
      <c r="BL132" s="14" t="s">
        <v>124</v>
      </c>
      <c r="BM132" s="226" t="s">
        <v>139</v>
      </c>
    </row>
    <row r="133" s="2" customFormat="1">
      <c r="A133" s="35"/>
      <c r="B133" s="36"/>
      <c r="C133" s="37"/>
      <c r="D133" s="228" t="s">
        <v>126</v>
      </c>
      <c r="E133" s="37"/>
      <c r="F133" s="229" t="s">
        <v>138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126</v>
      </c>
      <c r="AU133" s="14" t="s">
        <v>84</v>
      </c>
    </row>
    <row r="134" s="2" customFormat="1" ht="16.5" customHeight="1">
      <c r="A134" s="35"/>
      <c r="B134" s="36"/>
      <c r="C134" s="233" t="s">
        <v>124</v>
      </c>
      <c r="D134" s="233" t="s">
        <v>127</v>
      </c>
      <c r="E134" s="234" t="s">
        <v>140</v>
      </c>
      <c r="F134" s="235" t="s">
        <v>141</v>
      </c>
      <c r="G134" s="236" t="s">
        <v>123</v>
      </c>
      <c r="H134" s="237">
        <v>1</v>
      </c>
      <c r="I134" s="238"/>
      <c r="J134" s="239">
        <f>ROUND(I134*H134,2)</f>
        <v>0</v>
      </c>
      <c r="K134" s="235" t="s">
        <v>1</v>
      </c>
      <c r="L134" s="240"/>
      <c r="M134" s="241" t="s">
        <v>1</v>
      </c>
      <c r="N134" s="242" t="s">
        <v>39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130</v>
      </c>
      <c r="AT134" s="226" t="s">
        <v>127</v>
      </c>
      <c r="AU134" s="226" t="s">
        <v>84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124</v>
      </c>
      <c r="BM134" s="226" t="s">
        <v>142</v>
      </c>
    </row>
    <row r="135" s="2" customFormat="1">
      <c r="A135" s="35"/>
      <c r="B135" s="36"/>
      <c r="C135" s="37"/>
      <c r="D135" s="228" t="s">
        <v>126</v>
      </c>
      <c r="E135" s="37"/>
      <c r="F135" s="229" t="s">
        <v>141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126</v>
      </c>
      <c r="AU135" s="14" t="s">
        <v>84</v>
      </c>
    </row>
    <row r="136" s="2" customFormat="1">
      <c r="A136" s="35"/>
      <c r="B136" s="36"/>
      <c r="C136" s="37"/>
      <c r="D136" s="228" t="s">
        <v>132</v>
      </c>
      <c r="E136" s="37"/>
      <c r="F136" s="243" t="s">
        <v>133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132</v>
      </c>
      <c r="AU136" s="14" t="s">
        <v>84</v>
      </c>
    </row>
    <row r="137" s="2" customFormat="1" ht="21.75" customHeight="1">
      <c r="A137" s="35"/>
      <c r="B137" s="36"/>
      <c r="C137" s="215" t="s">
        <v>143</v>
      </c>
      <c r="D137" s="215" t="s">
        <v>120</v>
      </c>
      <c r="E137" s="216" t="s">
        <v>144</v>
      </c>
      <c r="F137" s="217" t="s">
        <v>145</v>
      </c>
      <c r="G137" s="218" t="s">
        <v>123</v>
      </c>
      <c r="H137" s="219">
        <v>1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124</v>
      </c>
      <c r="AT137" s="226" t="s">
        <v>120</v>
      </c>
      <c r="AU137" s="226" t="s">
        <v>84</v>
      </c>
      <c r="AY137" s="14" t="s">
        <v>117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124</v>
      </c>
      <c r="BM137" s="226" t="s">
        <v>146</v>
      </c>
    </row>
    <row r="138" s="2" customFormat="1">
      <c r="A138" s="35"/>
      <c r="B138" s="36"/>
      <c r="C138" s="37"/>
      <c r="D138" s="228" t="s">
        <v>126</v>
      </c>
      <c r="E138" s="37"/>
      <c r="F138" s="229" t="s">
        <v>145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126</v>
      </c>
      <c r="AU138" s="14" t="s">
        <v>84</v>
      </c>
    </row>
    <row r="139" s="2" customFormat="1" ht="16.5" customHeight="1">
      <c r="A139" s="35"/>
      <c r="B139" s="36"/>
      <c r="C139" s="233" t="s">
        <v>147</v>
      </c>
      <c r="D139" s="233" t="s">
        <v>127</v>
      </c>
      <c r="E139" s="234" t="s">
        <v>148</v>
      </c>
      <c r="F139" s="235" t="s">
        <v>149</v>
      </c>
      <c r="G139" s="236" t="s">
        <v>123</v>
      </c>
      <c r="H139" s="237">
        <v>1</v>
      </c>
      <c r="I139" s="238"/>
      <c r="J139" s="239">
        <f>ROUND(I139*H139,2)</f>
        <v>0</v>
      </c>
      <c r="K139" s="235" t="s">
        <v>1</v>
      </c>
      <c r="L139" s="240"/>
      <c r="M139" s="241" t="s">
        <v>1</v>
      </c>
      <c r="N139" s="242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130</v>
      </c>
      <c r="AT139" s="226" t="s">
        <v>127</v>
      </c>
      <c r="AU139" s="226" t="s">
        <v>84</v>
      </c>
      <c r="AY139" s="14" t="s">
        <v>117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124</v>
      </c>
      <c r="BM139" s="226" t="s">
        <v>150</v>
      </c>
    </row>
    <row r="140" s="2" customFormat="1">
      <c r="A140" s="35"/>
      <c r="B140" s="36"/>
      <c r="C140" s="37"/>
      <c r="D140" s="228" t="s">
        <v>126</v>
      </c>
      <c r="E140" s="37"/>
      <c r="F140" s="229" t="s">
        <v>149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126</v>
      </c>
      <c r="AU140" s="14" t="s">
        <v>84</v>
      </c>
    </row>
    <row r="141" s="2" customFormat="1">
      <c r="A141" s="35"/>
      <c r="B141" s="36"/>
      <c r="C141" s="37"/>
      <c r="D141" s="228" t="s">
        <v>132</v>
      </c>
      <c r="E141" s="37"/>
      <c r="F141" s="243" t="s">
        <v>133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132</v>
      </c>
      <c r="AU141" s="14" t="s">
        <v>84</v>
      </c>
    </row>
    <row r="142" s="12" customFormat="1" ht="25.92" customHeight="1">
      <c r="A142" s="12"/>
      <c r="B142" s="199"/>
      <c r="C142" s="200"/>
      <c r="D142" s="201" t="s">
        <v>73</v>
      </c>
      <c r="E142" s="202" t="s">
        <v>151</v>
      </c>
      <c r="F142" s="202" t="s">
        <v>152</v>
      </c>
      <c r="G142" s="200"/>
      <c r="H142" s="200"/>
      <c r="I142" s="203"/>
      <c r="J142" s="204">
        <f>BK142</f>
        <v>0</v>
      </c>
      <c r="K142" s="200"/>
      <c r="L142" s="205"/>
      <c r="M142" s="206"/>
      <c r="N142" s="207"/>
      <c r="O142" s="207"/>
      <c r="P142" s="208">
        <f>P143</f>
        <v>0</v>
      </c>
      <c r="Q142" s="207"/>
      <c r="R142" s="208">
        <f>R143</f>
        <v>0</v>
      </c>
      <c r="S142" s="207"/>
      <c r="T142" s="20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143</v>
      </c>
      <c r="AT142" s="211" t="s">
        <v>73</v>
      </c>
      <c r="AU142" s="211" t="s">
        <v>74</v>
      </c>
      <c r="AY142" s="210" t="s">
        <v>117</v>
      </c>
      <c r="BK142" s="212">
        <f>BK143</f>
        <v>0</v>
      </c>
    </row>
    <row r="143" s="12" customFormat="1" ht="22.8" customHeight="1">
      <c r="A143" s="12"/>
      <c r="B143" s="199"/>
      <c r="C143" s="200"/>
      <c r="D143" s="201" t="s">
        <v>73</v>
      </c>
      <c r="E143" s="213" t="s">
        <v>153</v>
      </c>
      <c r="F143" s="213" t="s">
        <v>154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SUM(P144:P146)</f>
        <v>0</v>
      </c>
      <c r="Q143" s="207"/>
      <c r="R143" s="208">
        <f>SUM(R144:R146)</f>
        <v>0</v>
      </c>
      <c r="S143" s="207"/>
      <c r="T143" s="209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143</v>
      </c>
      <c r="AT143" s="211" t="s">
        <v>73</v>
      </c>
      <c r="AU143" s="211" t="s">
        <v>82</v>
      </c>
      <c r="AY143" s="210" t="s">
        <v>117</v>
      </c>
      <c r="BK143" s="212">
        <f>SUM(BK144:BK146)</f>
        <v>0</v>
      </c>
    </row>
    <row r="144" s="2" customFormat="1" ht="16.5" customHeight="1">
      <c r="A144" s="35"/>
      <c r="B144" s="36"/>
      <c r="C144" s="215" t="s">
        <v>155</v>
      </c>
      <c r="D144" s="215" t="s">
        <v>120</v>
      </c>
      <c r="E144" s="216" t="s">
        <v>156</v>
      </c>
      <c r="F144" s="217" t="s">
        <v>157</v>
      </c>
      <c r="G144" s="218" t="s">
        <v>123</v>
      </c>
      <c r="H144" s="219">
        <v>1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158</v>
      </c>
      <c r="AT144" s="226" t="s">
        <v>120</v>
      </c>
      <c r="AU144" s="226" t="s">
        <v>84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158</v>
      </c>
      <c r="BM144" s="226" t="s">
        <v>159</v>
      </c>
    </row>
    <row r="145" s="2" customFormat="1">
      <c r="A145" s="35"/>
      <c r="B145" s="36"/>
      <c r="C145" s="37"/>
      <c r="D145" s="228" t="s">
        <v>126</v>
      </c>
      <c r="E145" s="37"/>
      <c r="F145" s="229" t="s">
        <v>160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126</v>
      </c>
      <c r="AU145" s="14" t="s">
        <v>84</v>
      </c>
    </row>
    <row r="146" s="2" customFormat="1">
      <c r="A146" s="35"/>
      <c r="B146" s="36"/>
      <c r="C146" s="37"/>
      <c r="D146" s="228" t="s">
        <v>132</v>
      </c>
      <c r="E146" s="37"/>
      <c r="F146" s="243" t="s">
        <v>161</v>
      </c>
      <c r="G146" s="37"/>
      <c r="H146" s="37"/>
      <c r="I146" s="230"/>
      <c r="J146" s="37"/>
      <c r="K146" s="37"/>
      <c r="L146" s="41"/>
      <c r="M146" s="244"/>
      <c r="N146" s="245"/>
      <c r="O146" s="246"/>
      <c r="P146" s="246"/>
      <c r="Q146" s="246"/>
      <c r="R146" s="246"/>
      <c r="S146" s="246"/>
      <c r="T146" s="247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132</v>
      </c>
      <c r="AU146" s="14" t="s">
        <v>84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qyUnkoK/68blYfT0U+lFhAYEQP5fDKRKfBg9doO8iQjStI+IYdkBJJMsv3OvWk5Ok0FF5hMZRF8oPlfNhJfrZw==" hashValue="7nDkEA1tWyXmYnRuI1MsHnpqDdDI5nCSwiCjsvs3xMhRDX1bM16M3wTSwr6NmiPiJIaFotrSZ0mSzmH4gM7xIA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Svitavy - plošiny pro imobilní osoby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162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26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ROUND((SUM(BE122:BE146)),  2)</f>
        <v>0</v>
      </c>
      <c r="G33" s="35"/>
      <c r="H33" s="35"/>
      <c r="I33" s="152">
        <v>0.20999999999999999</v>
      </c>
      <c r="J33" s="151">
        <f>ROUND(((SUM(BE122:BE146))*I33),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ROUND((SUM(BF122:BF146)),  2)</f>
        <v>0</v>
      </c>
      <c r="G34" s="35"/>
      <c r="H34" s="35"/>
      <c r="I34" s="152">
        <v>0.14999999999999999</v>
      </c>
      <c r="J34" s="151">
        <f>ROUND(((SUM(BF122:BF146))*I34),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ROUND((SUM(BG122:BG146)),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ROUND((SUM(BH122:BH146)),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ROUND((SUM(BI122:BI146)),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Svitavy - plošiny pro imobilní osoby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Plošina 2 _ přímá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Svitavy</v>
      </c>
      <c r="G89" s="37"/>
      <c r="H89" s="37"/>
      <c r="I89" s="29" t="s">
        <v>22</v>
      </c>
      <c r="J89" s="76" t="str">
        <f>IF(J12="","",J12)</f>
        <v>16. 3. 2023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98</v>
      </c>
      <c r="E99" s="179"/>
      <c r="F99" s="179"/>
      <c r="G99" s="179"/>
      <c r="H99" s="179"/>
      <c r="I99" s="179"/>
      <c r="J99" s="180">
        <f>J130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J131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100</v>
      </c>
      <c r="E101" s="179"/>
      <c r="F101" s="179"/>
      <c r="G101" s="179"/>
      <c r="H101" s="179"/>
      <c r="I101" s="179"/>
      <c r="J101" s="180">
        <f>J142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101</v>
      </c>
      <c r="E102" s="185"/>
      <c r="F102" s="185"/>
      <c r="G102" s="185"/>
      <c r="H102" s="185"/>
      <c r="I102" s="185"/>
      <c r="J102" s="186">
        <f>J143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Svitavy - plošiny pro imobilní osoby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89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02 - Plošina 2 _ přímá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Svitavy</v>
      </c>
      <c r="G116" s="37"/>
      <c r="H116" s="37"/>
      <c r="I116" s="29" t="s">
        <v>22</v>
      </c>
      <c r="J116" s="76" t="str">
        <f>IF(J12="","",J12)</f>
        <v>16. 3. 2023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30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103</v>
      </c>
      <c r="D121" s="191" t="s">
        <v>59</v>
      </c>
      <c r="E121" s="191" t="s">
        <v>55</v>
      </c>
      <c r="F121" s="191" t="s">
        <v>56</v>
      </c>
      <c r="G121" s="191" t="s">
        <v>104</v>
      </c>
      <c r="H121" s="191" t="s">
        <v>105</v>
      </c>
      <c r="I121" s="191" t="s">
        <v>106</v>
      </c>
      <c r="J121" s="191" t="s">
        <v>93</v>
      </c>
      <c r="K121" s="192" t="s">
        <v>107</v>
      </c>
      <c r="L121" s="193"/>
      <c r="M121" s="97" t="s">
        <v>1</v>
      </c>
      <c r="N121" s="98" t="s">
        <v>38</v>
      </c>
      <c r="O121" s="98" t="s">
        <v>108</v>
      </c>
      <c r="P121" s="98" t="s">
        <v>109</v>
      </c>
      <c r="Q121" s="98" t="s">
        <v>110</v>
      </c>
      <c r="R121" s="98" t="s">
        <v>111</v>
      </c>
      <c r="S121" s="98" t="s">
        <v>112</v>
      </c>
      <c r="T121" s="99" t="s">
        <v>113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114</v>
      </c>
      <c r="D122" s="37"/>
      <c r="E122" s="37"/>
      <c r="F122" s="37"/>
      <c r="G122" s="37"/>
      <c r="H122" s="37"/>
      <c r="I122" s="37"/>
      <c r="J122" s="194">
        <f>BK122</f>
        <v>0</v>
      </c>
      <c r="K122" s="37"/>
      <c r="L122" s="41"/>
      <c r="M122" s="100"/>
      <c r="N122" s="195"/>
      <c r="O122" s="101"/>
      <c r="P122" s="196">
        <f>P123+P130+P142</f>
        <v>0</v>
      </c>
      <c r="Q122" s="101"/>
      <c r="R122" s="196">
        <f>R123+R130+R142</f>
        <v>0</v>
      </c>
      <c r="S122" s="101"/>
      <c r="T122" s="197">
        <f>T123+T130+T142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95</v>
      </c>
      <c r="BK122" s="198">
        <f>BK123+BK130+BK142</f>
        <v>0</v>
      </c>
    </row>
    <row r="123" s="12" customFormat="1" ht="25.92" customHeight="1">
      <c r="A123" s="12"/>
      <c r="B123" s="199"/>
      <c r="C123" s="200"/>
      <c r="D123" s="201" t="s">
        <v>73</v>
      </c>
      <c r="E123" s="202" t="s">
        <v>115</v>
      </c>
      <c r="F123" s="202" t="s">
        <v>116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</f>
        <v>0</v>
      </c>
      <c r="Q123" s="207"/>
      <c r="R123" s="208">
        <f>R124</f>
        <v>0</v>
      </c>
      <c r="S123" s="207"/>
      <c r="T123" s="20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82</v>
      </c>
      <c r="AT123" s="211" t="s">
        <v>73</v>
      </c>
      <c r="AU123" s="211" t="s">
        <v>74</v>
      </c>
      <c r="AY123" s="210" t="s">
        <v>117</v>
      </c>
      <c r="BK123" s="212">
        <f>BK124</f>
        <v>0</v>
      </c>
    </row>
    <row r="124" s="12" customFormat="1" ht="22.8" customHeight="1">
      <c r="A124" s="12"/>
      <c r="B124" s="199"/>
      <c r="C124" s="200"/>
      <c r="D124" s="201" t="s">
        <v>73</v>
      </c>
      <c r="E124" s="213" t="s">
        <v>118</v>
      </c>
      <c r="F124" s="213" t="s">
        <v>119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SUM(P125:P129)</f>
        <v>0</v>
      </c>
      <c r="Q124" s="207"/>
      <c r="R124" s="208">
        <f>SUM(R125:R129)</f>
        <v>0</v>
      </c>
      <c r="S124" s="207"/>
      <c r="T124" s="209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82</v>
      </c>
      <c r="AT124" s="211" t="s">
        <v>73</v>
      </c>
      <c r="AU124" s="211" t="s">
        <v>82</v>
      </c>
      <c r="AY124" s="210" t="s">
        <v>117</v>
      </c>
      <c r="BK124" s="212">
        <f>SUM(BK125:BK129)</f>
        <v>0</v>
      </c>
    </row>
    <row r="125" s="2" customFormat="1" ht="21.75" customHeight="1">
      <c r="A125" s="35"/>
      <c r="B125" s="36"/>
      <c r="C125" s="215" t="s">
        <v>82</v>
      </c>
      <c r="D125" s="215" t="s">
        <v>120</v>
      </c>
      <c r="E125" s="216" t="s">
        <v>121</v>
      </c>
      <c r="F125" s="217" t="s">
        <v>122</v>
      </c>
      <c r="G125" s="218" t="s">
        <v>123</v>
      </c>
      <c r="H125" s="219">
        <v>1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39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124</v>
      </c>
      <c r="AT125" s="226" t="s">
        <v>120</v>
      </c>
      <c r="AU125" s="226" t="s">
        <v>84</v>
      </c>
      <c r="AY125" s="14" t="s">
        <v>117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82</v>
      </c>
      <c r="BK125" s="227">
        <f>ROUND(I125*H125,2)</f>
        <v>0</v>
      </c>
      <c r="BL125" s="14" t="s">
        <v>124</v>
      </c>
      <c r="BM125" s="226" t="s">
        <v>163</v>
      </c>
    </row>
    <row r="126" s="2" customFormat="1">
      <c r="A126" s="35"/>
      <c r="B126" s="36"/>
      <c r="C126" s="37"/>
      <c r="D126" s="228" t="s">
        <v>126</v>
      </c>
      <c r="E126" s="37"/>
      <c r="F126" s="229" t="s">
        <v>122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126</v>
      </c>
      <c r="AU126" s="14" t="s">
        <v>84</v>
      </c>
    </row>
    <row r="127" s="2" customFormat="1" ht="16.5" customHeight="1">
      <c r="A127" s="35"/>
      <c r="B127" s="36"/>
      <c r="C127" s="233" t="s">
        <v>84</v>
      </c>
      <c r="D127" s="233" t="s">
        <v>127</v>
      </c>
      <c r="E127" s="234" t="s">
        <v>128</v>
      </c>
      <c r="F127" s="235" t="s">
        <v>129</v>
      </c>
      <c r="G127" s="236" t="s">
        <v>123</v>
      </c>
      <c r="H127" s="237">
        <v>1</v>
      </c>
      <c r="I127" s="238"/>
      <c r="J127" s="239">
        <f>ROUND(I127*H127,2)</f>
        <v>0</v>
      </c>
      <c r="K127" s="235" t="s">
        <v>1</v>
      </c>
      <c r="L127" s="240"/>
      <c r="M127" s="241" t="s">
        <v>1</v>
      </c>
      <c r="N127" s="242" t="s">
        <v>39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127</v>
      </c>
      <c r="AU127" s="226" t="s">
        <v>84</v>
      </c>
      <c r="AY127" s="14" t="s">
        <v>117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82</v>
      </c>
      <c r="BK127" s="227">
        <f>ROUND(I127*H127,2)</f>
        <v>0</v>
      </c>
      <c r="BL127" s="14" t="s">
        <v>124</v>
      </c>
      <c r="BM127" s="226" t="s">
        <v>164</v>
      </c>
    </row>
    <row r="128" s="2" customFormat="1">
      <c r="A128" s="35"/>
      <c r="B128" s="36"/>
      <c r="C128" s="37"/>
      <c r="D128" s="228" t="s">
        <v>126</v>
      </c>
      <c r="E128" s="37"/>
      <c r="F128" s="229" t="s">
        <v>129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126</v>
      </c>
      <c r="AU128" s="14" t="s">
        <v>84</v>
      </c>
    </row>
    <row r="129" s="2" customFormat="1">
      <c r="A129" s="35"/>
      <c r="B129" s="36"/>
      <c r="C129" s="37"/>
      <c r="D129" s="228" t="s">
        <v>132</v>
      </c>
      <c r="E129" s="37"/>
      <c r="F129" s="243" t="s">
        <v>133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132</v>
      </c>
      <c r="AU129" s="14" t="s">
        <v>84</v>
      </c>
    </row>
    <row r="130" s="12" customFormat="1" ht="25.92" customHeight="1">
      <c r="A130" s="12"/>
      <c r="B130" s="199"/>
      <c r="C130" s="200"/>
      <c r="D130" s="201" t="s">
        <v>73</v>
      </c>
      <c r="E130" s="202" t="s">
        <v>127</v>
      </c>
      <c r="F130" s="202" t="s">
        <v>134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</f>
        <v>0</v>
      </c>
      <c r="Q130" s="207"/>
      <c r="R130" s="208">
        <f>R131</f>
        <v>0</v>
      </c>
      <c r="S130" s="207"/>
      <c r="T130" s="20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118</v>
      </c>
      <c r="AT130" s="211" t="s">
        <v>73</v>
      </c>
      <c r="AU130" s="211" t="s">
        <v>74</v>
      </c>
      <c r="AY130" s="210" t="s">
        <v>117</v>
      </c>
      <c r="BK130" s="212">
        <f>BK131</f>
        <v>0</v>
      </c>
    </row>
    <row r="131" s="12" customFormat="1" ht="22.8" customHeight="1">
      <c r="A131" s="12"/>
      <c r="B131" s="199"/>
      <c r="C131" s="200"/>
      <c r="D131" s="201" t="s">
        <v>73</v>
      </c>
      <c r="E131" s="213" t="s">
        <v>135</v>
      </c>
      <c r="F131" s="213" t="s">
        <v>136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SUM(P132:P141)</f>
        <v>0</v>
      </c>
      <c r="Q131" s="207"/>
      <c r="R131" s="208">
        <f>SUM(R132:R141)</f>
        <v>0</v>
      </c>
      <c r="S131" s="207"/>
      <c r="T131" s="209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118</v>
      </c>
      <c r="AT131" s="211" t="s">
        <v>73</v>
      </c>
      <c r="AU131" s="211" t="s">
        <v>82</v>
      </c>
      <c r="AY131" s="210" t="s">
        <v>117</v>
      </c>
      <c r="BK131" s="212">
        <f>SUM(BK132:BK141)</f>
        <v>0</v>
      </c>
    </row>
    <row r="132" s="2" customFormat="1" ht="16.5" customHeight="1">
      <c r="A132" s="35"/>
      <c r="B132" s="36"/>
      <c r="C132" s="215" t="s">
        <v>118</v>
      </c>
      <c r="D132" s="215" t="s">
        <v>120</v>
      </c>
      <c r="E132" s="216" t="s">
        <v>137</v>
      </c>
      <c r="F132" s="217" t="s">
        <v>138</v>
      </c>
      <c r="G132" s="218" t="s">
        <v>123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39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124</v>
      </c>
      <c r="AT132" s="226" t="s">
        <v>120</v>
      </c>
      <c r="AU132" s="226" t="s">
        <v>84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82</v>
      </c>
      <c r="BK132" s="227">
        <f>ROUND(I132*H132,2)</f>
        <v>0</v>
      </c>
      <c r="BL132" s="14" t="s">
        <v>124</v>
      </c>
      <c r="BM132" s="226" t="s">
        <v>165</v>
      </c>
    </row>
    <row r="133" s="2" customFormat="1">
      <c r="A133" s="35"/>
      <c r="B133" s="36"/>
      <c r="C133" s="37"/>
      <c r="D133" s="228" t="s">
        <v>126</v>
      </c>
      <c r="E133" s="37"/>
      <c r="F133" s="229" t="s">
        <v>138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126</v>
      </c>
      <c r="AU133" s="14" t="s">
        <v>84</v>
      </c>
    </row>
    <row r="134" s="2" customFormat="1" ht="16.5" customHeight="1">
      <c r="A134" s="35"/>
      <c r="B134" s="36"/>
      <c r="C134" s="233" t="s">
        <v>124</v>
      </c>
      <c r="D134" s="233" t="s">
        <v>127</v>
      </c>
      <c r="E134" s="234" t="s">
        <v>140</v>
      </c>
      <c r="F134" s="235" t="s">
        <v>141</v>
      </c>
      <c r="G134" s="236" t="s">
        <v>123</v>
      </c>
      <c r="H134" s="237">
        <v>1</v>
      </c>
      <c r="I134" s="238"/>
      <c r="J134" s="239">
        <f>ROUND(I134*H134,2)</f>
        <v>0</v>
      </c>
      <c r="K134" s="235" t="s">
        <v>1</v>
      </c>
      <c r="L134" s="240"/>
      <c r="M134" s="241" t="s">
        <v>1</v>
      </c>
      <c r="N134" s="242" t="s">
        <v>39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130</v>
      </c>
      <c r="AT134" s="226" t="s">
        <v>127</v>
      </c>
      <c r="AU134" s="226" t="s">
        <v>84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124</v>
      </c>
      <c r="BM134" s="226" t="s">
        <v>166</v>
      </c>
    </row>
    <row r="135" s="2" customFormat="1">
      <c r="A135" s="35"/>
      <c r="B135" s="36"/>
      <c r="C135" s="37"/>
      <c r="D135" s="228" t="s">
        <v>126</v>
      </c>
      <c r="E135" s="37"/>
      <c r="F135" s="229" t="s">
        <v>141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126</v>
      </c>
      <c r="AU135" s="14" t="s">
        <v>84</v>
      </c>
    </row>
    <row r="136" s="2" customFormat="1">
      <c r="A136" s="35"/>
      <c r="B136" s="36"/>
      <c r="C136" s="37"/>
      <c r="D136" s="228" t="s">
        <v>132</v>
      </c>
      <c r="E136" s="37"/>
      <c r="F136" s="243" t="s">
        <v>133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132</v>
      </c>
      <c r="AU136" s="14" t="s">
        <v>84</v>
      </c>
    </row>
    <row r="137" s="2" customFormat="1" ht="21.75" customHeight="1">
      <c r="A137" s="35"/>
      <c r="B137" s="36"/>
      <c r="C137" s="215" t="s">
        <v>143</v>
      </c>
      <c r="D137" s="215" t="s">
        <v>120</v>
      </c>
      <c r="E137" s="216" t="s">
        <v>144</v>
      </c>
      <c r="F137" s="217" t="s">
        <v>145</v>
      </c>
      <c r="G137" s="218" t="s">
        <v>123</v>
      </c>
      <c r="H137" s="219">
        <v>1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124</v>
      </c>
      <c r="AT137" s="226" t="s">
        <v>120</v>
      </c>
      <c r="AU137" s="226" t="s">
        <v>84</v>
      </c>
      <c r="AY137" s="14" t="s">
        <v>117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124</v>
      </c>
      <c r="BM137" s="226" t="s">
        <v>167</v>
      </c>
    </row>
    <row r="138" s="2" customFormat="1">
      <c r="A138" s="35"/>
      <c r="B138" s="36"/>
      <c r="C138" s="37"/>
      <c r="D138" s="228" t="s">
        <v>126</v>
      </c>
      <c r="E138" s="37"/>
      <c r="F138" s="229" t="s">
        <v>145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126</v>
      </c>
      <c r="AU138" s="14" t="s">
        <v>84</v>
      </c>
    </row>
    <row r="139" s="2" customFormat="1" ht="16.5" customHeight="1">
      <c r="A139" s="35"/>
      <c r="B139" s="36"/>
      <c r="C139" s="233" t="s">
        <v>147</v>
      </c>
      <c r="D139" s="233" t="s">
        <v>127</v>
      </c>
      <c r="E139" s="234" t="s">
        <v>148</v>
      </c>
      <c r="F139" s="235" t="s">
        <v>149</v>
      </c>
      <c r="G139" s="236" t="s">
        <v>123</v>
      </c>
      <c r="H139" s="237">
        <v>1</v>
      </c>
      <c r="I139" s="238"/>
      <c r="J139" s="239">
        <f>ROUND(I139*H139,2)</f>
        <v>0</v>
      </c>
      <c r="K139" s="235" t="s">
        <v>1</v>
      </c>
      <c r="L139" s="240"/>
      <c r="M139" s="241" t="s">
        <v>1</v>
      </c>
      <c r="N139" s="242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130</v>
      </c>
      <c r="AT139" s="226" t="s">
        <v>127</v>
      </c>
      <c r="AU139" s="226" t="s">
        <v>84</v>
      </c>
      <c r="AY139" s="14" t="s">
        <v>117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124</v>
      </c>
      <c r="BM139" s="226" t="s">
        <v>168</v>
      </c>
    </row>
    <row r="140" s="2" customFormat="1">
      <c r="A140" s="35"/>
      <c r="B140" s="36"/>
      <c r="C140" s="37"/>
      <c r="D140" s="228" t="s">
        <v>126</v>
      </c>
      <c r="E140" s="37"/>
      <c r="F140" s="229" t="s">
        <v>149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126</v>
      </c>
      <c r="AU140" s="14" t="s">
        <v>84</v>
      </c>
    </row>
    <row r="141" s="2" customFormat="1">
      <c r="A141" s="35"/>
      <c r="B141" s="36"/>
      <c r="C141" s="37"/>
      <c r="D141" s="228" t="s">
        <v>132</v>
      </c>
      <c r="E141" s="37"/>
      <c r="F141" s="243" t="s">
        <v>133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132</v>
      </c>
      <c r="AU141" s="14" t="s">
        <v>84</v>
      </c>
    </row>
    <row r="142" s="12" customFormat="1" ht="25.92" customHeight="1">
      <c r="A142" s="12"/>
      <c r="B142" s="199"/>
      <c r="C142" s="200"/>
      <c r="D142" s="201" t="s">
        <v>73</v>
      </c>
      <c r="E142" s="202" t="s">
        <v>151</v>
      </c>
      <c r="F142" s="202" t="s">
        <v>152</v>
      </c>
      <c r="G142" s="200"/>
      <c r="H142" s="200"/>
      <c r="I142" s="203"/>
      <c r="J142" s="204">
        <f>BK142</f>
        <v>0</v>
      </c>
      <c r="K142" s="200"/>
      <c r="L142" s="205"/>
      <c r="M142" s="206"/>
      <c r="N142" s="207"/>
      <c r="O142" s="207"/>
      <c r="P142" s="208">
        <f>P143</f>
        <v>0</v>
      </c>
      <c r="Q142" s="207"/>
      <c r="R142" s="208">
        <f>R143</f>
        <v>0</v>
      </c>
      <c r="S142" s="207"/>
      <c r="T142" s="20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143</v>
      </c>
      <c r="AT142" s="211" t="s">
        <v>73</v>
      </c>
      <c r="AU142" s="211" t="s">
        <v>74</v>
      </c>
      <c r="AY142" s="210" t="s">
        <v>117</v>
      </c>
      <c r="BK142" s="212">
        <f>BK143</f>
        <v>0</v>
      </c>
    </row>
    <row r="143" s="12" customFormat="1" ht="22.8" customHeight="1">
      <c r="A143" s="12"/>
      <c r="B143" s="199"/>
      <c r="C143" s="200"/>
      <c r="D143" s="201" t="s">
        <v>73</v>
      </c>
      <c r="E143" s="213" t="s">
        <v>153</v>
      </c>
      <c r="F143" s="213" t="s">
        <v>154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SUM(P144:P146)</f>
        <v>0</v>
      </c>
      <c r="Q143" s="207"/>
      <c r="R143" s="208">
        <f>SUM(R144:R146)</f>
        <v>0</v>
      </c>
      <c r="S143" s="207"/>
      <c r="T143" s="209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143</v>
      </c>
      <c r="AT143" s="211" t="s">
        <v>73</v>
      </c>
      <c r="AU143" s="211" t="s">
        <v>82</v>
      </c>
      <c r="AY143" s="210" t="s">
        <v>117</v>
      </c>
      <c r="BK143" s="212">
        <f>SUM(BK144:BK146)</f>
        <v>0</v>
      </c>
    </row>
    <row r="144" s="2" customFormat="1" ht="16.5" customHeight="1">
      <c r="A144" s="35"/>
      <c r="B144" s="36"/>
      <c r="C144" s="215" t="s">
        <v>155</v>
      </c>
      <c r="D144" s="215" t="s">
        <v>120</v>
      </c>
      <c r="E144" s="216" t="s">
        <v>156</v>
      </c>
      <c r="F144" s="217" t="s">
        <v>157</v>
      </c>
      <c r="G144" s="218" t="s">
        <v>123</v>
      </c>
      <c r="H144" s="219">
        <v>1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158</v>
      </c>
      <c r="AT144" s="226" t="s">
        <v>120</v>
      </c>
      <c r="AU144" s="226" t="s">
        <v>84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158</v>
      </c>
      <c r="BM144" s="226" t="s">
        <v>169</v>
      </c>
    </row>
    <row r="145" s="2" customFormat="1">
      <c r="A145" s="35"/>
      <c r="B145" s="36"/>
      <c r="C145" s="37"/>
      <c r="D145" s="228" t="s">
        <v>126</v>
      </c>
      <c r="E145" s="37"/>
      <c r="F145" s="229" t="s">
        <v>160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126</v>
      </c>
      <c r="AU145" s="14" t="s">
        <v>84</v>
      </c>
    </row>
    <row r="146" s="2" customFormat="1">
      <c r="A146" s="35"/>
      <c r="B146" s="36"/>
      <c r="C146" s="37"/>
      <c r="D146" s="228" t="s">
        <v>132</v>
      </c>
      <c r="E146" s="37"/>
      <c r="F146" s="243" t="s">
        <v>161</v>
      </c>
      <c r="G146" s="37"/>
      <c r="H146" s="37"/>
      <c r="I146" s="230"/>
      <c r="J146" s="37"/>
      <c r="K146" s="37"/>
      <c r="L146" s="41"/>
      <c r="M146" s="244"/>
      <c r="N146" s="245"/>
      <c r="O146" s="246"/>
      <c r="P146" s="246"/>
      <c r="Q146" s="246"/>
      <c r="R146" s="246"/>
      <c r="S146" s="246"/>
      <c r="T146" s="247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132</v>
      </c>
      <c r="AU146" s="14" t="s">
        <v>84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Q9JW9dS4sXOqxHtem+3hYSuNRVWZVL8v4KL8LLQngM2xq6WdKTD5LWmPHI/AqO+UhIvQNi/wpHqdR/kGRUxC2A==" hashValue="C3aTEvM/7BqhpYky1XrrFG5TbQCjsI+dBgTjY4wuwISm7aMj49/i8UILon90ceooePj/vFWQIDOfA0H7LLxRlA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2023-06-06T06:29:41Z</dcterms:created>
  <dcterms:modified xsi:type="dcterms:W3CDTF">2023-06-06T06:29:45Z</dcterms:modified>
</cp:coreProperties>
</file>